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Kitselas Forestry\Cutting Permits\Log Flow, FIVE YEAR PLAN\2023-27 Plan\"/>
    </mc:Choice>
  </mc:AlternateContent>
  <bookViews>
    <workbookView xWindow="30735" yWindow="2250" windowWidth="25680" windowHeight="12180"/>
  </bookViews>
  <sheets>
    <sheet name="2021-25" sheetId="1" r:id="rId1"/>
  </sheets>
  <definedNames>
    <definedName name="_xlnm._FilterDatabase" localSheetId="0" hidden="1">'2021-25'!$A$4:$M$78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77" i="1" l="1"/>
  <c r="I82" i="1"/>
  <c r="K76" i="1"/>
  <c r="J82" i="1"/>
  <c r="H86" i="1" l="1"/>
  <c r="I86" i="1"/>
  <c r="J86" i="1"/>
  <c r="L86" i="1"/>
  <c r="H85" i="1" l="1"/>
  <c r="H84" i="1"/>
  <c r="H83" i="1"/>
  <c r="H82" i="1"/>
  <c r="H81" i="1"/>
  <c r="I85" i="1"/>
  <c r="J85" i="1"/>
  <c r="I83" i="1"/>
  <c r="L85" i="1"/>
  <c r="H76" i="1" l="1"/>
  <c r="J84" i="1"/>
  <c r="I84" i="1"/>
  <c r="I81" i="1"/>
  <c r="J81" i="1"/>
  <c r="J83" i="1"/>
  <c r="L84" i="1"/>
  <c r="L83" i="1"/>
  <c r="L82" i="1"/>
  <c r="L81" i="1"/>
  <c r="H78" i="1"/>
  <c r="L78" i="1" s="1"/>
  <c r="L77" i="1"/>
  <c r="L76" i="1"/>
  <c r="H75" i="1"/>
  <c r="I87" i="1" l="1"/>
  <c r="L87" i="1"/>
  <c r="J87" i="1"/>
</calcChain>
</file>

<file path=xl/sharedStrings.xml><?xml version="1.0" encoding="utf-8"?>
<sst xmlns="http://schemas.openxmlformats.org/spreadsheetml/2006/main" count="606" uniqueCount="141">
  <si>
    <t>Date of Last Update:</t>
  </si>
  <si>
    <t>Kitselas Forestry LP</t>
  </si>
  <si>
    <t>Updated by:</t>
  </si>
  <si>
    <t>selection logging</t>
  </si>
  <si>
    <t>License</t>
  </si>
  <si>
    <t>TSA/TFL</t>
  </si>
  <si>
    <t>CP</t>
  </si>
  <si>
    <t>"Licencee"</t>
  </si>
  <si>
    <t>Block ID</t>
  </si>
  <si>
    <t>Area (ha)</t>
  </si>
  <si>
    <t>Vol/ha</t>
  </si>
  <si>
    <t>Volume</t>
  </si>
  <si>
    <t xml:space="preserve">General Location </t>
  </si>
  <si>
    <t>Mapsheet (1:20,000)</t>
  </si>
  <si>
    <t>Season (Summer/Winter/All)</t>
  </si>
  <si>
    <t>Projected harvest year</t>
  </si>
  <si>
    <r>
      <t xml:space="preserve">Status         </t>
    </r>
    <r>
      <rPr>
        <sz val="10"/>
        <rFont val="Calibri"/>
        <family val="2"/>
        <scheme val="minor"/>
      </rPr>
      <t>(</t>
    </r>
    <r>
      <rPr>
        <b/>
        <sz val="11"/>
        <rFont val="Calibri"/>
        <family val="2"/>
        <scheme val="minor"/>
      </rPr>
      <t>P</t>
    </r>
    <r>
      <rPr>
        <sz val="10"/>
        <rFont val="Calibri"/>
        <family val="2"/>
        <scheme val="minor"/>
      </rPr>
      <t xml:space="preserve">=Proposed/ </t>
    </r>
    <r>
      <rPr>
        <b/>
        <sz val="11"/>
        <rFont val="Calibri"/>
        <family val="2"/>
        <scheme val="minor"/>
      </rPr>
      <t>R</t>
    </r>
    <r>
      <rPr>
        <sz val="10"/>
        <rFont val="Calibri"/>
        <family val="2"/>
        <scheme val="minor"/>
      </rPr>
      <t xml:space="preserve">=Recce'd/ </t>
    </r>
    <r>
      <rPr>
        <b/>
        <sz val="11"/>
        <rFont val="Calibri"/>
        <family val="2"/>
        <scheme val="minor"/>
      </rPr>
      <t>W</t>
    </r>
    <r>
      <rPr>
        <sz val="10"/>
        <rFont val="Calibri"/>
        <family val="2"/>
        <scheme val="minor"/>
      </rPr>
      <t xml:space="preserve">=Work in Progress/ </t>
    </r>
    <r>
      <rPr>
        <b/>
        <sz val="11"/>
        <rFont val="Calibri"/>
        <family val="2"/>
        <scheme val="minor"/>
      </rPr>
      <t>F</t>
    </r>
    <r>
      <rPr>
        <sz val="10"/>
        <rFont val="Calibri"/>
        <family val="2"/>
        <scheme val="minor"/>
      </rPr>
      <t xml:space="preserve">=Field Marked/ </t>
    </r>
    <r>
      <rPr>
        <b/>
        <sz val="11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=Cutting Authority Issued)</t>
    </r>
  </si>
  <si>
    <t>A90733</t>
  </si>
  <si>
    <t>TSA</t>
  </si>
  <si>
    <t>Kitselas TSA</t>
  </si>
  <si>
    <t>K100</t>
  </si>
  <si>
    <t>103I079</t>
  </si>
  <si>
    <t>All</t>
  </si>
  <si>
    <t>R</t>
  </si>
  <si>
    <t>K102</t>
  </si>
  <si>
    <t>103I058</t>
  </si>
  <si>
    <t>K16-3</t>
  </si>
  <si>
    <t>F</t>
  </si>
  <si>
    <t>K17-2</t>
  </si>
  <si>
    <t>A91360</t>
  </si>
  <si>
    <t>TFL</t>
  </si>
  <si>
    <t>Kitselas TFL</t>
  </si>
  <si>
    <t>103I059</t>
  </si>
  <si>
    <t>K31</t>
  </si>
  <si>
    <t>103I048</t>
  </si>
  <si>
    <t>K48</t>
  </si>
  <si>
    <t>103I047</t>
  </si>
  <si>
    <t>P</t>
  </si>
  <si>
    <t>K69</t>
  </si>
  <si>
    <t>93L021</t>
  </si>
  <si>
    <t>K69a</t>
  </si>
  <si>
    <t>93L031</t>
  </si>
  <si>
    <t>K84</t>
  </si>
  <si>
    <t>103I049</t>
  </si>
  <si>
    <t>K91-1</t>
  </si>
  <si>
    <t>K91-2</t>
  </si>
  <si>
    <t>K91-3</t>
  </si>
  <si>
    <t>K91-4</t>
  </si>
  <si>
    <t>K93</t>
  </si>
  <si>
    <t>K94</t>
  </si>
  <si>
    <t>K95</t>
  </si>
  <si>
    <t>Total volume identified:</t>
  </si>
  <si>
    <t>Annual Cut</t>
  </si>
  <si>
    <t>Years of supply</t>
  </si>
  <si>
    <t>Kitselas TFL(Cas)</t>
  </si>
  <si>
    <t>K112</t>
  </si>
  <si>
    <t>K113</t>
  </si>
  <si>
    <t>K115</t>
  </si>
  <si>
    <t>K116</t>
  </si>
  <si>
    <t>K117</t>
  </si>
  <si>
    <t>K118</t>
  </si>
  <si>
    <t>K119</t>
  </si>
  <si>
    <t>K120</t>
  </si>
  <si>
    <t>K121</t>
  </si>
  <si>
    <t>TOTAL</t>
  </si>
  <si>
    <t>K122</t>
  </si>
  <si>
    <t>K123</t>
  </si>
  <si>
    <t>K124</t>
  </si>
  <si>
    <t>K136</t>
  </si>
  <si>
    <t>K137</t>
  </si>
  <si>
    <t>K138</t>
  </si>
  <si>
    <t>K139</t>
  </si>
  <si>
    <t>DH, RB</t>
  </si>
  <si>
    <t>K96</t>
  </si>
  <si>
    <t>W</t>
  </si>
  <si>
    <t>K140</t>
  </si>
  <si>
    <t>North Copper</t>
  </si>
  <si>
    <t>Trapper</t>
  </si>
  <si>
    <t>K142</t>
  </si>
  <si>
    <t>K133</t>
  </si>
  <si>
    <t>K144</t>
  </si>
  <si>
    <t>K145</t>
  </si>
  <si>
    <t>K146</t>
  </si>
  <si>
    <t>K147</t>
  </si>
  <si>
    <t>K148</t>
  </si>
  <si>
    <t>K98</t>
  </si>
  <si>
    <t>K149</t>
  </si>
  <si>
    <t>K150</t>
  </si>
  <si>
    <t>K97</t>
  </si>
  <si>
    <t>K152</t>
  </si>
  <si>
    <t>K153</t>
  </si>
  <si>
    <t>K154</t>
  </si>
  <si>
    <t>K155</t>
  </si>
  <si>
    <t>K156</t>
  </si>
  <si>
    <t>K160</t>
  </si>
  <si>
    <t>2023 = end Cut Control for TSA and for FLTC</t>
  </si>
  <si>
    <t>K161</t>
  </si>
  <si>
    <t>103I050</t>
  </si>
  <si>
    <t>93L041</t>
  </si>
  <si>
    <t>103I040</t>
  </si>
  <si>
    <t>K209</t>
  </si>
  <si>
    <t>K210</t>
  </si>
  <si>
    <t>K211</t>
  </si>
  <si>
    <t>K212</t>
  </si>
  <si>
    <t>K213</t>
  </si>
  <si>
    <t>K214</t>
  </si>
  <si>
    <t>K215</t>
  </si>
  <si>
    <t>K216</t>
  </si>
  <si>
    <t>K217</t>
  </si>
  <si>
    <t>Tenure</t>
  </si>
  <si>
    <t>TSA_TFL</t>
  </si>
  <si>
    <t>Name</t>
  </si>
  <si>
    <t>Shape_Area</t>
  </si>
  <si>
    <t>m3_ha</t>
  </si>
  <si>
    <t>Location</t>
  </si>
  <si>
    <t>Mapsheet</t>
  </si>
  <si>
    <t>Season</t>
  </si>
  <si>
    <t>Harv_Year</t>
  </si>
  <si>
    <t>Status</t>
  </si>
  <si>
    <t>Hardscrabble Creek</t>
  </si>
  <si>
    <t>Shannon Creek</t>
  </si>
  <si>
    <t>Kleanza Creek</t>
  </si>
  <si>
    <t>Copper River</t>
  </si>
  <si>
    <t>Clore River</t>
  </si>
  <si>
    <t>Kitnayakwa River</t>
  </si>
  <si>
    <t>Lakelse River</t>
  </si>
  <si>
    <t>93L011</t>
  </si>
  <si>
    <t>Williams Creek</t>
  </si>
  <si>
    <t>K218</t>
  </si>
  <si>
    <t>K219</t>
  </si>
  <si>
    <t>K220</t>
  </si>
  <si>
    <t>103I068</t>
  </si>
  <si>
    <t>K221</t>
  </si>
  <si>
    <t>FLTC is undercut by 287206 as of Dec 2020, less 75106 harvested in 2021 and 20,305 so far in 2022 (project 30,000) = volume target of 182,100 m3 prior to end of license expirey in June 2024 (+ Harvest of AAC in 2024 - '27)</t>
  </si>
  <si>
    <t>K222</t>
  </si>
  <si>
    <t>K223</t>
  </si>
  <si>
    <t>K224</t>
  </si>
  <si>
    <t>K225</t>
  </si>
  <si>
    <t>K226</t>
  </si>
  <si>
    <t>Cascadia</t>
  </si>
  <si>
    <t>Included in TSA 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</si>
</sst>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rgb="FF00B0F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i/>
      <sz val="10"/>
      <color rgb="FF7030A0"/>
      <name val="Calibri"/>
      <family val="2"/>
      <scheme val="minor"/>
    </font>
    <font>
      <i/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64" fontId="7" fillId="0" borderId="6" xfId="0" applyNumberFormat="1" applyFont="1" applyFill="1" applyBorder="1" applyAlignment="1">
      <alignment horizontal="center" vertical="center"/>
    </xf>
    <xf numFmtId="1" fontId="7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" fontId="0" fillId="0" borderId="0" xfId="0" applyNumberForma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1" fontId="7" fillId="2" borderId="6" xfId="0" applyNumberFormat="1" applyFont="1" applyFill="1" applyBorder="1" applyAlignment="1">
      <alignment horizontal="center" vertical="center"/>
    </xf>
    <xf numFmtId="164" fontId="7" fillId="2" borderId="7" xfId="0" applyNumberFormat="1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164" fontId="7" fillId="0" borderId="7" xfId="0" applyNumberFormat="1" applyFont="1" applyFill="1" applyBorder="1" applyAlignment="1">
      <alignment horizontal="center" vertical="center"/>
    </xf>
    <xf numFmtId="15" fontId="10" fillId="0" borderId="1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15" fontId="12" fillId="0" borderId="1" xfId="0" applyNumberFormat="1" applyFont="1" applyFill="1" applyBorder="1" applyAlignment="1">
      <alignment horizontal="center" vertical="center"/>
    </xf>
    <xf numFmtId="15" fontId="2" fillId="0" borderId="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" fontId="0" fillId="0" borderId="9" xfId="0" applyNumberFormat="1" applyFill="1" applyBorder="1" applyAlignment="1">
      <alignment horizontal="center" vertical="center"/>
    </xf>
    <xf numFmtId="0" fontId="13" fillId="0" borderId="0" xfId="0" applyFont="1"/>
    <xf numFmtId="0" fontId="5" fillId="0" borderId="8" xfId="0" applyFont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1" fontId="0" fillId="0" borderId="0" xfId="0" applyNumberForma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3" fillId="0" borderId="0" xfId="0" applyFont="1" applyFill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1" fontId="7" fillId="0" borderId="7" xfId="0" applyNumberFormat="1" applyFont="1" applyFill="1" applyBorder="1" applyAlignment="1">
      <alignment horizontal="center" vertical="center"/>
    </xf>
    <xf numFmtId="1" fontId="7" fillId="0" borderId="12" xfId="1" applyNumberFormat="1" applyFont="1" applyFill="1" applyBorder="1" applyAlignment="1">
      <alignment horizontal="center" vertical="center"/>
    </xf>
    <xf numFmtId="1" fontId="0" fillId="0" borderId="13" xfId="1" applyNumberFormat="1" applyFont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9" fontId="13" fillId="0" borderId="12" xfId="2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9"/>
  <sheetViews>
    <sheetView tabSelected="1" topLeftCell="A55" zoomScale="85" zoomScaleNormal="85" workbookViewId="0">
      <selection activeCell="N85" sqref="N85"/>
    </sheetView>
  </sheetViews>
  <sheetFormatPr defaultColWidth="9.28515625" defaultRowHeight="15" x14ac:dyDescent="0.25"/>
  <cols>
    <col min="1" max="3" width="9.28515625" style="1"/>
    <col min="4" max="4" width="17.28515625" style="1" bestFit="1" customWidth="1"/>
    <col min="5" max="10" width="13.7109375" style="1" customWidth="1"/>
    <col min="11" max="11" width="20.42578125" style="1" bestFit="1" customWidth="1"/>
    <col min="12" max="12" width="15.28515625" style="1" customWidth="1"/>
    <col min="13" max="13" width="22" style="1" customWidth="1"/>
    <col min="14" max="14" width="10.42578125" style="1" bestFit="1" customWidth="1"/>
    <col min="15" max="16384" width="9.28515625" style="1"/>
  </cols>
  <sheetData>
    <row r="1" spans="1:16" ht="18.75" x14ac:dyDescent="0.25">
      <c r="D1" s="2" t="s">
        <v>0</v>
      </c>
      <c r="E1" s="34">
        <v>44643</v>
      </c>
      <c r="F1" s="31"/>
      <c r="G1" s="33"/>
      <c r="H1" s="3"/>
      <c r="I1" s="4" t="s">
        <v>1</v>
      </c>
      <c r="J1" s="3"/>
      <c r="K1" s="3"/>
      <c r="L1" s="3"/>
      <c r="M1" s="3"/>
    </row>
    <row r="2" spans="1:16" x14ac:dyDescent="0.25">
      <c r="D2" s="2" t="s">
        <v>2</v>
      </c>
      <c r="E2" s="34" t="s">
        <v>72</v>
      </c>
      <c r="F2" s="31"/>
      <c r="G2" s="33"/>
      <c r="H2" s="3"/>
      <c r="I2" s="3"/>
      <c r="J2" s="3"/>
      <c r="K2" s="3"/>
      <c r="L2" s="5" t="s">
        <v>3</v>
      </c>
      <c r="M2" s="3"/>
    </row>
    <row r="3" spans="1:16" ht="15.75" thickBot="1" x14ac:dyDescent="0.3">
      <c r="A3" s="1" t="s">
        <v>4</v>
      </c>
      <c r="B3" s="1" t="s">
        <v>109</v>
      </c>
      <c r="C3" s="1" t="s">
        <v>110</v>
      </c>
      <c r="D3" s="6" t="s">
        <v>111</v>
      </c>
      <c r="E3" s="6" t="s">
        <v>112</v>
      </c>
      <c r="F3" s="6" t="s">
        <v>113</v>
      </c>
      <c r="G3" s="6" t="s">
        <v>11</v>
      </c>
      <c r="H3" s="6" t="s">
        <v>114</v>
      </c>
      <c r="I3" s="6" t="s">
        <v>115</v>
      </c>
      <c r="J3" s="6" t="s">
        <v>116</v>
      </c>
      <c r="K3" s="6" t="s">
        <v>117</v>
      </c>
      <c r="L3" s="6" t="s">
        <v>118</v>
      </c>
      <c r="M3" s="6"/>
    </row>
    <row r="4" spans="1:16" ht="72.75" x14ac:dyDescent="0.25">
      <c r="A4" s="7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9" t="s">
        <v>12</v>
      </c>
      <c r="J4" s="9" t="s">
        <v>13</v>
      </c>
      <c r="K4" s="9" t="s">
        <v>14</v>
      </c>
      <c r="L4" s="9" t="s">
        <v>15</v>
      </c>
      <c r="M4" s="9" t="s">
        <v>16</v>
      </c>
    </row>
    <row r="5" spans="1:16" x14ac:dyDescent="0.25">
      <c r="A5" s="10" t="s">
        <v>17</v>
      </c>
      <c r="B5" s="11" t="s">
        <v>18</v>
      </c>
      <c r="C5" s="11"/>
      <c r="D5" s="11" t="s">
        <v>19</v>
      </c>
      <c r="E5" s="11" t="s">
        <v>20</v>
      </c>
      <c r="F5" s="12">
        <v>4.867127</v>
      </c>
      <c r="G5" s="11">
        <v>425</v>
      </c>
      <c r="H5" s="13">
        <v>2069</v>
      </c>
      <c r="I5" s="11" t="s">
        <v>119</v>
      </c>
      <c r="J5" s="11" t="s">
        <v>21</v>
      </c>
      <c r="K5" s="11" t="s">
        <v>22</v>
      </c>
      <c r="L5" s="11">
        <v>2023</v>
      </c>
      <c r="M5" s="14" t="s">
        <v>27</v>
      </c>
    </row>
    <row r="6" spans="1:16" x14ac:dyDescent="0.25">
      <c r="A6" s="10" t="s">
        <v>17</v>
      </c>
      <c r="B6" s="11" t="s">
        <v>18</v>
      </c>
      <c r="C6" s="11"/>
      <c r="D6" s="11" t="s">
        <v>19</v>
      </c>
      <c r="E6" s="11" t="s">
        <v>24</v>
      </c>
      <c r="F6" s="12">
        <v>3.0853320000000002</v>
      </c>
      <c r="G6" s="11">
        <v>425</v>
      </c>
      <c r="H6" s="13">
        <v>1311</v>
      </c>
      <c r="I6" s="11" t="s">
        <v>120</v>
      </c>
      <c r="J6" s="11" t="s">
        <v>21</v>
      </c>
      <c r="K6" s="11" t="s">
        <v>22</v>
      </c>
      <c r="L6" s="15">
        <v>2025</v>
      </c>
      <c r="M6" s="14" t="s">
        <v>23</v>
      </c>
    </row>
    <row r="7" spans="1:16" x14ac:dyDescent="0.25">
      <c r="A7" s="10" t="s">
        <v>17</v>
      </c>
      <c r="B7" s="11" t="s">
        <v>18</v>
      </c>
      <c r="C7" s="11"/>
      <c r="D7" s="11" t="s">
        <v>19</v>
      </c>
      <c r="E7" s="11" t="s">
        <v>55</v>
      </c>
      <c r="F7" s="12">
        <v>11.745893000000001</v>
      </c>
      <c r="G7" s="11">
        <v>425</v>
      </c>
      <c r="H7" s="13">
        <v>4992</v>
      </c>
      <c r="I7" s="11" t="s">
        <v>121</v>
      </c>
      <c r="J7" s="11" t="s">
        <v>32</v>
      </c>
      <c r="K7" s="11" t="s">
        <v>22</v>
      </c>
      <c r="L7" s="11">
        <v>2024</v>
      </c>
      <c r="M7" s="14" t="s">
        <v>37</v>
      </c>
    </row>
    <row r="8" spans="1:16" x14ac:dyDescent="0.25">
      <c r="A8" s="10" t="s">
        <v>17</v>
      </c>
      <c r="B8" s="11" t="s">
        <v>18</v>
      </c>
      <c r="C8" s="11"/>
      <c r="D8" s="11" t="s">
        <v>19</v>
      </c>
      <c r="E8" s="11" t="s">
        <v>56</v>
      </c>
      <c r="F8" s="12">
        <v>7.9439789999999997</v>
      </c>
      <c r="G8" s="11">
        <v>425</v>
      </c>
      <c r="H8" s="13">
        <v>3376</v>
      </c>
      <c r="I8" s="11" t="s">
        <v>121</v>
      </c>
      <c r="J8" s="11" t="s">
        <v>32</v>
      </c>
      <c r="K8" s="11" t="s">
        <v>22</v>
      </c>
      <c r="L8" s="11">
        <v>2024</v>
      </c>
      <c r="M8" s="14" t="s">
        <v>37</v>
      </c>
    </row>
    <row r="9" spans="1:16" x14ac:dyDescent="0.25">
      <c r="A9" s="10" t="s">
        <v>17</v>
      </c>
      <c r="B9" s="11" t="s">
        <v>18</v>
      </c>
      <c r="C9" s="11"/>
      <c r="D9" s="11" t="s">
        <v>19</v>
      </c>
      <c r="E9" s="11" t="s">
        <v>57</v>
      </c>
      <c r="F9" s="12">
        <v>11.682001</v>
      </c>
      <c r="G9" s="13">
        <v>425</v>
      </c>
      <c r="H9" s="13">
        <v>4965</v>
      </c>
      <c r="I9" s="11" t="s">
        <v>121</v>
      </c>
      <c r="J9" s="11" t="s">
        <v>32</v>
      </c>
      <c r="K9" s="11" t="s">
        <v>22</v>
      </c>
      <c r="L9" s="11">
        <v>2025</v>
      </c>
      <c r="M9" s="14" t="s">
        <v>37</v>
      </c>
    </row>
    <row r="10" spans="1:16" x14ac:dyDescent="0.25">
      <c r="A10" s="10" t="s">
        <v>17</v>
      </c>
      <c r="B10" s="11" t="s">
        <v>18</v>
      </c>
      <c r="C10" s="11"/>
      <c r="D10" s="11" t="s">
        <v>19</v>
      </c>
      <c r="E10" s="11" t="s">
        <v>58</v>
      </c>
      <c r="F10" s="12">
        <v>5.1482970000000003</v>
      </c>
      <c r="G10" s="11">
        <v>425</v>
      </c>
      <c r="H10" s="13">
        <v>2188</v>
      </c>
      <c r="I10" s="11" t="s">
        <v>121</v>
      </c>
      <c r="J10" s="11" t="s">
        <v>32</v>
      </c>
      <c r="K10" s="11" t="s">
        <v>22</v>
      </c>
      <c r="L10" s="11">
        <v>2026</v>
      </c>
      <c r="M10" s="14" t="s">
        <v>37</v>
      </c>
    </row>
    <row r="11" spans="1:16" x14ac:dyDescent="0.25">
      <c r="A11" s="10" t="s">
        <v>17</v>
      </c>
      <c r="B11" s="11" t="s">
        <v>18</v>
      </c>
      <c r="C11" s="11"/>
      <c r="D11" s="11" t="s">
        <v>19</v>
      </c>
      <c r="E11" s="11" t="s">
        <v>59</v>
      </c>
      <c r="F11" s="12">
        <v>5.0210790000000003</v>
      </c>
      <c r="G11" s="11">
        <v>425</v>
      </c>
      <c r="H11" s="13">
        <v>2134</v>
      </c>
      <c r="I11" s="11" t="s">
        <v>121</v>
      </c>
      <c r="J11" s="11" t="s">
        <v>32</v>
      </c>
      <c r="K11" s="11" t="s">
        <v>22</v>
      </c>
      <c r="L11" s="11">
        <v>2027</v>
      </c>
      <c r="M11" s="14" t="s">
        <v>37</v>
      </c>
    </row>
    <row r="12" spans="1:16" x14ac:dyDescent="0.25">
      <c r="A12" s="10" t="s">
        <v>17</v>
      </c>
      <c r="B12" s="11" t="s">
        <v>18</v>
      </c>
      <c r="C12" s="11"/>
      <c r="D12" s="11" t="s">
        <v>19</v>
      </c>
      <c r="E12" s="11" t="s">
        <v>60</v>
      </c>
      <c r="F12" s="12">
        <v>7.9034129999999996</v>
      </c>
      <c r="G12" s="11">
        <v>425</v>
      </c>
      <c r="H12" s="13">
        <v>3359</v>
      </c>
      <c r="I12" s="11" t="s">
        <v>121</v>
      </c>
      <c r="J12" s="11" t="s">
        <v>32</v>
      </c>
      <c r="K12" s="11" t="s">
        <v>22</v>
      </c>
      <c r="L12" s="11">
        <v>2025</v>
      </c>
      <c r="M12" s="14" t="s">
        <v>37</v>
      </c>
    </row>
    <row r="13" spans="1:16" x14ac:dyDescent="0.25">
      <c r="A13" s="10" t="s">
        <v>17</v>
      </c>
      <c r="B13" s="11" t="s">
        <v>18</v>
      </c>
      <c r="C13" s="11"/>
      <c r="D13" s="11" t="s">
        <v>19</v>
      </c>
      <c r="E13" s="11" t="s">
        <v>61</v>
      </c>
      <c r="F13" s="12">
        <v>1.3276159999999999</v>
      </c>
      <c r="G13" s="11">
        <v>425</v>
      </c>
      <c r="H13" s="13">
        <v>564</v>
      </c>
      <c r="I13" s="11" t="s">
        <v>121</v>
      </c>
      <c r="J13" s="11" t="s">
        <v>32</v>
      </c>
      <c r="K13" s="11" t="s">
        <v>22</v>
      </c>
      <c r="L13" s="15">
        <v>2027</v>
      </c>
      <c r="M13" s="14" t="s">
        <v>37</v>
      </c>
      <c r="N13" s="16"/>
      <c r="O13" s="16"/>
      <c r="P13" s="16"/>
    </row>
    <row r="14" spans="1:16" x14ac:dyDescent="0.25">
      <c r="A14" s="10" t="s">
        <v>17</v>
      </c>
      <c r="B14" s="11" t="s">
        <v>18</v>
      </c>
      <c r="C14" s="11"/>
      <c r="D14" s="11" t="s">
        <v>19</v>
      </c>
      <c r="E14" s="11" t="s">
        <v>62</v>
      </c>
      <c r="F14" s="12">
        <v>5.0036160000000001</v>
      </c>
      <c r="G14" s="11">
        <v>425</v>
      </c>
      <c r="H14" s="13">
        <v>2127</v>
      </c>
      <c r="I14" s="11" t="s">
        <v>121</v>
      </c>
      <c r="J14" s="11" t="s">
        <v>32</v>
      </c>
      <c r="K14" s="11" t="s">
        <v>22</v>
      </c>
      <c r="L14" s="15">
        <v>2027</v>
      </c>
      <c r="M14" s="14" t="s">
        <v>37</v>
      </c>
    </row>
    <row r="15" spans="1:16" x14ac:dyDescent="0.25">
      <c r="A15" s="10" t="s">
        <v>17</v>
      </c>
      <c r="B15" s="11" t="s">
        <v>18</v>
      </c>
      <c r="C15" s="11"/>
      <c r="D15" s="11" t="s">
        <v>19</v>
      </c>
      <c r="E15" s="11" t="s">
        <v>63</v>
      </c>
      <c r="F15" s="12">
        <v>3.7311429999999999</v>
      </c>
      <c r="G15" s="11">
        <v>425</v>
      </c>
      <c r="H15" s="13">
        <v>1586</v>
      </c>
      <c r="I15" s="11" t="s">
        <v>121</v>
      </c>
      <c r="J15" s="11" t="s">
        <v>32</v>
      </c>
      <c r="K15" s="11" t="s">
        <v>22</v>
      </c>
      <c r="L15" s="15">
        <v>2027</v>
      </c>
      <c r="M15" s="14" t="s">
        <v>37</v>
      </c>
    </row>
    <row r="16" spans="1:16" x14ac:dyDescent="0.25">
      <c r="A16" s="10" t="s">
        <v>17</v>
      </c>
      <c r="B16" s="11" t="s">
        <v>18</v>
      </c>
      <c r="C16" s="11"/>
      <c r="D16" s="11" t="s">
        <v>19</v>
      </c>
      <c r="E16" s="11" t="s">
        <v>65</v>
      </c>
      <c r="F16" s="12">
        <v>5.5965879999999997</v>
      </c>
      <c r="G16" s="11">
        <v>425</v>
      </c>
      <c r="H16" s="13">
        <v>2379</v>
      </c>
      <c r="I16" s="11" t="s">
        <v>121</v>
      </c>
      <c r="J16" s="11" t="s">
        <v>32</v>
      </c>
      <c r="K16" s="11" t="s">
        <v>22</v>
      </c>
      <c r="L16" s="15">
        <v>2027</v>
      </c>
      <c r="M16" s="14" t="s">
        <v>37</v>
      </c>
    </row>
    <row r="17" spans="1:13" x14ac:dyDescent="0.25">
      <c r="A17" s="11" t="s">
        <v>29</v>
      </c>
      <c r="B17" s="11" t="s">
        <v>30</v>
      </c>
      <c r="C17" s="11"/>
      <c r="D17" s="11" t="s">
        <v>31</v>
      </c>
      <c r="E17" s="11" t="s">
        <v>66</v>
      </c>
      <c r="F17" s="12">
        <v>6.9196790000000004</v>
      </c>
      <c r="G17" s="11">
        <v>425</v>
      </c>
      <c r="H17" s="13">
        <v>2941</v>
      </c>
      <c r="I17" s="11" t="s">
        <v>122</v>
      </c>
      <c r="J17" s="11" t="s">
        <v>43</v>
      </c>
      <c r="K17" s="11" t="s">
        <v>22</v>
      </c>
      <c r="L17" s="15">
        <v>2023</v>
      </c>
      <c r="M17" s="14" t="s">
        <v>37</v>
      </c>
    </row>
    <row r="18" spans="1:13" x14ac:dyDescent="0.25">
      <c r="A18" s="11" t="s">
        <v>29</v>
      </c>
      <c r="B18" s="11" t="s">
        <v>30</v>
      </c>
      <c r="C18" s="11"/>
      <c r="D18" s="11" t="s">
        <v>31</v>
      </c>
      <c r="E18" s="11" t="s">
        <v>67</v>
      </c>
      <c r="F18" s="30">
        <v>12.982861</v>
      </c>
      <c r="G18" s="15">
        <v>425</v>
      </c>
      <c r="H18" s="13">
        <v>5518</v>
      </c>
      <c r="I18" s="15" t="s">
        <v>122</v>
      </c>
      <c r="J18" s="11" t="s">
        <v>43</v>
      </c>
      <c r="K18" s="11" t="s">
        <v>22</v>
      </c>
      <c r="L18" s="15">
        <v>2025</v>
      </c>
      <c r="M18" s="14" t="s">
        <v>37</v>
      </c>
    </row>
    <row r="19" spans="1:13" x14ac:dyDescent="0.25">
      <c r="A19" s="11" t="s">
        <v>29</v>
      </c>
      <c r="B19" s="11" t="s">
        <v>30</v>
      </c>
      <c r="C19" s="11"/>
      <c r="D19" s="11" t="s">
        <v>31</v>
      </c>
      <c r="E19" s="11" t="s">
        <v>79</v>
      </c>
      <c r="F19" s="30">
        <v>17.482237000000001</v>
      </c>
      <c r="G19" s="15">
        <v>425</v>
      </c>
      <c r="H19" s="13">
        <v>7430</v>
      </c>
      <c r="I19" s="15" t="s">
        <v>77</v>
      </c>
      <c r="J19" s="11" t="s">
        <v>97</v>
      </c>
      <c r="K19" s="11" t="s">
        <v>22</v>
      </c>
      <c r="L19" s="15">
        <v>2025</v>
      </c>
      <c r="M19" s="14" t="s">
        <v>37</v>
      </c>
    </row>
    <row r="20" spans="1:13" x14ac:dyDescent="0.25">
      <c r="A20" s="11" t="s">
        <v>29</v>
      </c>
      <c r="B20" s="11" t="s">
        <v>30</v>
      </c>
      <c r="C20" s="11"/>
      <c r="D20" s="11" t="s">
        <v>31</v>
      </c>
      <c r="E20" s="11" t="s">
        <v>68</v>
      </c>
      <c r="F20" s="30">
        <v>96.402576999999994</v>
      </c>
      <c r="G20" s="15">
        <v>425</v>
      </c>
      <c r="H20" s="13">
        <v>40971</v>
      </c>
      <c r="I20" s="15" t="s">
        <v>123</v>
      </c>
      <c r="J20" s="11" t="s">
        <v>41</v>
      </c>
      <c r="K20" s="11" t="s">
        <v>22</v>
      </c>
      <c r="L20" s="15">
        <v>2023</v>
      </c>
      <c r="M20" s="14" t="s">
        <v>23</v>
      </c>
    </row>
    <row r="21" spans="1:13" x14ac:dyDescent="0.25">
      <c r="A21" s="11" t="s">
        <v>29</v>
      </c>
      <c r="B21" s="1" t="s">
        <v>30</v>
      </c>
      <c r="C21" s="11"/>
      <c r="D21" s="1" t="s">
        <v>31</v>
      </c>
      <c r="E21" s="42" t="s">
        <v>134</v>
      </c>
      <c r="F21" s="30">
        <v>42.344394999999999</v>
      </c>
      <c r="G21" s="15">
        <v>425</v>
      </c>
      <c r="H21" s="13">
        <v>17996</v>
      </c>
      <c r="I21" s="15" t="s">
        <v>123</v>
      </c>
      <c r="J21" s="11" t="s">
        <v>41</v>
      </c>
      <c r="K21" s="11" t="s">
        <v>22</v>
      </c>
      <c r="L21" s="15">
        <v>2023</v>
      </c>
      <c r="M21" s="14" t="s">
        <v>37</v>
      </c>
    </row>
    <row r="22" spans="1:13" x14ac:dyDescent="0.25">
      <c r="A22" s="11" t="s">
        <v>29</v>
      </c>
      <c r="B22" s="1" t="s">
        <v>30</v>
      </c>
      <c r="C22" s="11"/>
      <c r="D22" s="1" t="s">
        <v>31</v>
      </c>
      <c r="E22" s="43" t="s">
        <v>135</v>
      </c>
      <c r="F22" s="30">
        <v>46.213962000000002</v>
      </c>
      <c r="G22" s="15">
        <v>425</v>
      </c>
      <c r="H22" s="13">
        <v>19641</v>
      </c>
      <c r="I22" s="15" t="s">
        <v>123</v>
      </c>
      <c r="J22" s="11" t="s">
        <v>39</v>
      </c>
      <c r="K22" s="11" t="s">
        <v>22</v>
      </c>
      <c r="L22" s="15">
        <v>2023</v>
      </c>
      <c r="M22" s="14" t="s">
        <v>37</v>
      </c>
    </row>
    <row r="23" spans="1:13" x14ac:dyDescent="0.25">
      <c r="A23" s="11" t="s">
        <v>29</v>
      </c>
      <c r="B23" s="1" t="s">
        <v>30</v>
      </c>
      <c r="C23" s="11"/>
      <c r="D23" s="1" t="s">
        <v>31</v>
      </c>
      <c r="E23" s="43" t="s">
        <v>136</v>
      </c>
      <c r="F23" s="30">
        <v>24.181626000000001</v>
      </c>
      <c r="G23" s="15">
        <v>425</v>
      </c>
      <c r="H23" s="13">
        <v>10277</v>
      </c>
      <c r="I23" s="15" t="s">
        <v>123</v>
      </c>
      <c r="J23" s="11" t="s">
        <v>41</v>
      </c>
      <c r="K23" s="11" t="s">
        <v>22</v>
      </c>
      <c r="L23" s="15">
        <v>2023</v>
      </c>
      <c r="M23" s="14" t="s">
        <v>37</v>
      </c>
    </row>
    <row r="24" spans="1:13" x14ac:dyDescent="0.25">
      <c r="A24" s="11" t="s">
        <v>29</v>
      </c>
      <c r="B24" s="1" t="s">
        <v>30</v>
      </c>
      <c r="C24" s="11"/>
      <c r="D24" s="1" t="s">
        <v>31</v>
      </c>
      <c r="E24" s="43" t="s">
        <v>137</v>
      </c>
      <c r="F24" s="30">
        <v>31.895154999999999</v>
      </c>
      <c r="G24" s="15">
        <v>425</v>
      </c>
      <c r="H24" s="13">
        <v>13555</v>
      </c>
      <c r="I24" s="15" t="s">
        <v>123</v>
      </c>
      <c r="J24" s="11" t="s">
        <v>41</v>
      </c>
      <c r="K24" s="11" t="s">
        <v>22</v>
      </c>
      <c r="L24" s="15">
        <v>2023</v>
      </c>
      <c r="M24" s="14" t="s">
        <v>37</v>
      </c>
    </row>
    <row r="25" spans="1:13" x14ac:dyDescent="0.25">
      <c r="A25" s="11" t="s">
        <v>29</v>
      </c>
      <c r="B25" s="1" t="s">
        <v>30</v>
      </c>
      <c r="C25" s="11"/>
      <c r="D25" s="1" t="s">
        <v>31</v>
      </c>
      <c r="E25" s="44" t="s">
        <v>138</v>
      </c>
      <c r="F25" s="30">
        <v>19.465765000000001</v>
      </c>
      <c r="G25" s="15">
        <v>425</v>
      </c>
      <c r="H25" s="13">
        <v>8273</v>
      </c>
      <c r="I25" s="15" t="s">
        <v>123</v>
      </c>
      <c r="J25" s="11" t="s">
        <v>39</v>
      </c>
      <c r="K25" s="11" t="s">
        <v>22</v>
      </c>
      <c r="L25" s="15">
        <v>2023</v>
      </c>
      <c r="M25" s="14" t="s">
        <v>37</v>
      </c>
    </row>
    <row r="26" spans="1:13" x14ac:dyDescent="0.25">
      <c r="A26" s="11" t="s">
        <v>29</v>
      </c>
      <c r="B26" s="11" t="s">
        <v>30</v>
      </c>
      <c r="C26" s="11"/>
      <c r="D26" s="11" t="s">
        <v>31</v>
      </c>
      <c r="E26" s="11" t="s">
        <v>69</v>
      </c>
      <c r="F26" s="30">
        <v>13.475540000000001</v>
      </c>
      <c r="G26" s="15">
        <v>425</v>
      </c>
      <c r="H26" s="13">
        <v>5727</v>
      </c>
      <c r="I26" s="15" t="s">
        <v>123</v>
      </c>
      <c r="J26" s="11" t="s">
        <v>41</v>
      </c>
      <c r="K26" s="11" t="s">
        <v>22</v>
      </c>
      <c r="L26" s="15">
        <v>2026</v>
      </c>
      <c r="M26" s="14" t="s">
        <v>23</v>
      </c>
    </row>
    <row r="27" spans="1:13" x14ac:dyDescent="0.25">
      <c r="A27" s="11" t="s">
        <v>29</v>
      </c>
      <c r="B27" s="11" t="s">
        <v>30</v>
      </c>
      <c r="C27" s="11"/>
      <c r="D27" s="11" t="s">
        <v>31</v>
      </c>
      <c r="E27" s="11" t="s">
        <v>70</v>
      </c>
      <c r="F27" s="30">
        <v>4.8815949999999999</v>
      </c>
      <c r="G27" s="15">
        <v>425</v>
      </c>
      <c r="H27" s="13">
        <v>2075</v>
      </c>
      <c r="I27" s="15" t="s">
        <v>122</v>
      </c>
      <c r="J27" s="11" t="s">
        <v>43</v>
      </c>
      <c r="K27" s="11" t="s">
        <v>22</v>
      </c>
      <c r="L27" s="15">
        <v>2025</v>
      </c>
      <c r="M27" s="14" t="s">
        <v>74</v>
      </c>
    </row>
    <row r="28" spans="1:13" x14ac:dyDescent="0.25">
      <c r="A28" s="11" t="s">
        <v>29</v>
      </c>
      <c r="B28" s="11" t="s">
        <v>30</v>
      </c>
      <c r="C28" s="11"/>
      <c r="D28" s="11" t="s">
        <v>31</v>
      </c>
      <c r="E28" s="11" t="s">
        <v>71</v>
      </c>
      <c r="F28" s="30">
        <v>9.1536589999999993</v>
      </c>
      <c r="G28" s="15">
        <v>425</v>
      </c>
      <c r="H28" s="13">
        <v>3890</v>
      </c>
      <c r="I28" s="15" t="s">
        <v>122</v>
      </c>
      <c r="J28" s="11" t="s">
        <v>32</v>
      </c>
      <c r="K28" s="11" t="s">
        <v>22</v>
      </c>
      <c r="L28" s="15">
        <v>2025</v>
      </c>
      <c r="M28" s="14" t="s">
        <v>74</v>
      </c>
    </row>
    <row r="29" spans="1:13" x14ac:dyDescent="0.25">
      <c r="A29" s="11" t="s">
        <v>29</v>
      </c>
      <c r="B29" s="11" t="s">
        <v>30</v>
      </c>
      <c r="C29" s="11"/>
      <c r="D29" s="11" t="s">
        <v>31</v>
      </c>
      <c r="E29" s="11" t="s">
        <v>75</v>
      </c>
      <c r="F29" s="30">
        <v>18.255481</v>
      </c>
      <c r="G29" s="15">
        <v>425</v>
      </c>
      <c r="H29" s="13">
        <v>7759</v>
      </c>
      <c r="I29" s="15" t="s">
        <v>76</v>
      </c>
      <c r="J29" s="11" t="s">
        <v>43</v>
      </c>
      <c r="K29" s="11" t="s">
        <v>22</v>
      </c>
      <c r="L29" s="15">
        <v>2023</v>
      </c>
      <c r="M29" s="14" t="s">
        <v>27</v>
      </c>
    </row>
    <row r="30" spans="1:13" x14ac:dyDescent="0.25">
      <c r="A30" s="11" t="s">
        <v>29</v>
      </c>
      <c r="B30" s="11" t="s">
        <v>30</v>
      </c>
      <c r="C30" s="11"/>
      <c r="D30" s="11" t="s">
        <v>31</v>
      </c>
      <c r="E30" s="11" t="s">
        <v>78</v>
      </c>
      <c r="F30" s="30">
        <v>6.2631350000000001</v>
      </c>
      <c r="G30" s="15">
        <v>425</v>
      </c>
      <c r="H30" s="13">
        <v>2662</v>
      </c>
      <c r="I30" s="15" t="s">
        <v>77</v>
      </c>
      <c r="J30" s="11" t="s">
        <v>97</v>
      </c>
      <c r="K30" s="11" t="s">
        <v>22</v>
      </c>
      <c r="L30" s="15">
        <v>2025</v>
      </c>
      <c r="M30" s="14" t="s">
        <v>37</v>
      </c>
    </row>
    <row r="31" spans="1:13" x14ac:dyDescent="0.25">
      <c r="A31" s="11" t="s">
        <v>29</v>
      </c>
      <c r="B31" s="11" t="s">
        <v>30</v>
      </c>
      <c r="C31" s="11"/>
      <c r="D31" s="11" t="s">
        <v>31</v>
      </c>
      <c r="E31" s="11" t="s">
        <v>80</v>
      </c>
      <c r="F31" s="30">
        <v>8.0027989999999996</v>
      </c>
      <c r="G31" s="15">
        <v>425</v>
      </c>
      <c r="H31" s="13">
        <v>3401</v>
      </c>
      <c r="I31" s="15" t="s">
        <v>76</v>
      </c>
      <c r="J31" s="11" t="s">
        <v>43</v>
      </c>
      <c r="K31" s="11" t="s">
        <v>22</v>
      </c>
      <c r="L31" s="15">
        <v>2026</v>
      </c>
      <c r="M31" s="14" t="s">
        <v>37</v>
      </c>
    </row>
    <row r="32" spans="1:13" x14ac:dyDescent="0.25">
      <c r="A32" s="11" t="s">
        <v>29</v>
      </c>
      <c r="B32" s="11" t="s">
        <v>30</v>
      </c>
      <c r="C32" s="11"/>
      <c r="D32" s="11" t="s">
        <v>31</v>
      </c>
      <c r="E32" s="11" t="s">
        <v>81</v>
      </c>
      <c r="F32" s="30">
        <v>8.1223530000000004</v>
      </c>
      <c r="G32" s="15">
        <v>425</v>
      </c>
      <c r="H32" s="13">
        <v>3452</v>
      </c>
      <c r="I32" s="15" t="s">
        <v>77</v>
      </c>
      <c r="J32" s="11" t="s">
        <v>43</v>
      </c>
      <c r="K32" s="11" t="s">
        <v>22</v>
      </c>
      <c r="L32" s="15">
        <v>2024</v>
      </c>
      <c r="M32" s="14" t="s">
        <v>37</v>
      </c>
    </row>
    <row r="33" spans="1:13" x14ac:dyDescent="0.25">
      <c r="A33" s="11" t="s">
        <v>29</v>
      </c>
      <c r="B33" s="11" t="s">
        <v>30</v>
      </c>
      <c r="C33" s="11"/>
      <c r="D33" s="11" t="s">
        <v>31</v>
      </c>
      <c r="E33" s="11" t="s">
        <v>82</v>
      </c>
      <c r="F33" s="30">
        <v>11.192871</v>
      </c>
      <c r="G33" s="15">
        <v>425</v>
      </c>
      <c r="H33" s="13">
        <v>4757</v>
      </c>
      <c r="I33" s="15" t="s">
        <v>122</v>
      </c>
      <c r="J33" s="11" t="s">
        <v>43</v>
      </c>
      <c r="K33" s="11" t="s">
        <v>22</v>
      </c>
      <c r="L33" s="15">
        <v>2023</v>
      </c>
      <c r="M33" s="14" t="s">
        <v>37</v>
      </c>
    </row>
    <row r="34" spans="1:13" x14ac:dyDescent="0.25">
      <c r="A34" s="11" t="s">
        <v>29</v>
      </c>
      <c r="B34" s="11" t="s">
        <v>30</v>
      </c>
      <c r="C34" s="11"/>
      <c r="D34" s="11" t="s">
        <v>31</v>
      </c>
      <c r="E34" s="11" t="s">
        <v>83</v>
      </c>
      <c r="F34" s="30">
        <v>7.8429060000000002</v>
      </c>
      <c r="G34" s="15">
        <v>425</v>
      </c>
      <c r="H34" s="13">
        <v>3333</v>
      </c>
      <c r="I34" s="15" t="s">
        <v>122</v>
      </c>
      <c r="J34" s="11" t="s">
        <v>43</v>
      </c>
      <c r="K34" s="11" t="s">
        <v>22</v>
      </c>
      <c r="L34" s="15">
        <v>2023</v>
      </c>
      <c r="M34" s="14" t="s">
        <v>37</v>
      </c>
    </row>
    <row r="35" spans="1:13" x14ac:dyDescent="0.25">
      <c r="A35" s="11" t="s">
        <v>29</v>
      </c>
      <c r="B35" s="11" t="s">
        <v>30</v>
      </c>
      <c r="C35" s="11"/>
      <c r="D35" s="11" t="s">
        <v>31</v>
      </c>
      <c r="E35" s="11" t="s">
        <v>84</v>
      </c>
      <c r="F35" s="30">
        <v>6.7239380000000004</v>
      </c>
      <c r="G35" s="15">
        <v>425</v>
      </c>
      <c r="H35" s="13">
        <v>2858</v>
      </c>
      <c r="I35" s="15" t="s">
        <v>122</v>
      </c>
      <c r="J35" s="11" t="s">
        <v>43</v>
      </c>
      <c r="K35" s="11" t="s">
        <v>22</v>
      </c>
      <c r="L35" s="15">
        <v>2023</v>
      </c>
      <c r="M35" s="14" t="s">
        <v>37</v>
      </c>
    </row>
    <row r="36" spans="1:13" x14ac:dyDescent="0.25">
      <c r="A36" s="11" t="s">
        <v>29</v>
      </c>
      <c r="B36" s="11" t="s">
        <v>30</v>
      </c>
      <c r="C36" s="11"/>
      <c r="D36" s="11" t="s">
        <v>31</v>
      </c>
      <c r="E36" s="11" t="s">
        <v>86</v>
      </c>
      <c r="F36" s="30">
        <v>10.160091</v>
      </c>
      <c r="G36" s="15">
        <v>425</v>
      </c>
      <c r="H36" s="13">
        <v>4318</v>
      </c>
      <c r="I36" s="15" t="s">
        <v>76</v>
      </c>
      <c r="J36" s="11" t="s">
        <v>32</v>
      </c>
      <c r="K36" s="11" t="s">
        <v>22</v>
      </c>
      <c r="L36" s="15">
        <v>2024</v>
      </c>
      <c r="M36" s="14" t="s">
        <v>37</v>
      </c>
    </row>
    <row r="37" spans="1:13" x14ac:dyDescent="0.25">
      <c r="A37" s="11" t="s">
        <v>29</v>
      </c>
      <c r="B37" s="11" t="s">
        <v>30</v>
      </c>
      <c r="C37" s="11"/>
      <c r="D37" s="11" t="s">
        <v>31</v>
      </c>
      <c r="E37" s="11" t="s">
        <v>87</v>
      </c>
      <c r="F37" s="30">
        <v>3.7166399999999999</v>
      </c>
      <c r="G37" s="15">
        <v>425</v>
      </c>
      <c r="H37" s="13">
        <v>1580</v>
      </c>
      <c r="I37" s="15" t="s">
        <v>76</v>
      </c>
      <c r="J37" s="11" t="s">
        <v>32</v>
      </c>
      <c r="K37" s="11" t="s">
        <v>22</v>
      </c>
      <c r="L37" s="15">
        <v>2024</v>
      </c>
      <c r="M37" s="14" t="s">
        <v>37</v>
      </c>
    </row>
    <row r="38" spans="1:13" x14ac:dyDescent="0.25">
      <c r="A38" s="11" t="s">
        <v>29</v>
      </c>
      <c r="B38" s="11" t="s">
        <v>30</v>
      </c>
      <c r="C38" s="11"/>
      <c r="D38" s="11" t="s">
        <v>31</v>
      </c>
      <c r="E38" s="11" t="s">
        <v>89</v>
      </c>
      <c r="F38" s="30">
        <v>8.879429</v>
      </c>
      <c r="G38" s="15">
        <v>425</v>
      </c>
      <c r="H38" s="13">
        <v>3774</v>
      </c>
      <c r="I38" s="15" t="s">
        <v>76</v>
      </c>
      <c r="J38" s="11" t="s">
        <v>32</v>
      </c>
      <c r="K38" s="11" t="s">
        <v>22</v>
      </c>
      <c r="L38" s="15">
        <v>2024</v>
      </c>
      <c r="M38" s="32" t="s">
        <v>37</v>
      </c>
    </row>
    <row r="39" spans="1:13" x14ac:dyDescent="0.25">
      <c r="A39" s="11" t="s">
        <v>29</v>
      </c>
      <c r="B39" s="11" t="s">
        <v>30</v>
      </c>
      <c r="C39" s="11"/>
      <c r="D39" s="11" t="s">
        <v>31</v>
      </c>
      <c r="E39" s="11" t="s">
        <v>90</v>
      </c>
      <c r="F39" s="30">
        <v>11.603615</v>
      </c>
      <c r="G39" s="15">
        <v>425</v>
      </c>
      <c r="H39" s="13">
        <v>4932</v>
      </c>
      <c r="I39" s="15" t="s">
        <v>123</v>
      </c>
      <c r="J39" s="11" t="s">
        <v>39</v>
      </c>
      <c r="K39" s="11" t="s">
        <v>22</v>
      </c>
      <c r="L39" s="15">
        <v>2023</v>
      </c>
      <c r="M39" s="14" t="s">
        <v>37</v>
      </c>
    </row>
    <row r="40" spans="1:13" x14ac:dyDescent="0.25">
      <c r="A40" s="11" t="s">
        <v>29</v>
      </c>
      <c r="B40" s="11" t="s">
        <v>30</v>
      </c>
      <c r="C40" s="11"/>
      <c r="D40" s="11" t="s">
        <v>31</v>
      </c>
      <c r="E40" s="11" t="s">
        <v>91</v>
      </c>
      <c r="F40" s="30">
        <v>13.508505</v>
      </c>
      <c r="G40" s="15">
        <v>425</v>
      </c>
      <c r="H40" s="13">
        <v>5741</v>
      </c>
      <c r="I40" s="15" t="s">
        <v>123</v>
      </c>
      <c r="J40" s="11" t="s">
        <v>39</v>
      </c>
      <c r="K40" s="11" t="s">
        <v>22</v>
      </c>
      <c r="L40" s="15">
        <v>2023</v>
      </c>
      <c r="M40" s="14" t="s">
        <v>37</v>
      </c>
    </row>
    <row r="41" spans="1:13" x14ac:dyDescent="0.25">
      <c r="A41" s="11" t="s">
        <v>29</v>
      </c>
      <c r="B41" s="11" t="s">
        <v>30</v>
      </c>
      <c r="C41" s="11"/>
      <c r="D41" s="11" t="s">
        <v>31</v>
      </c>
      <c r="E41" s="11" t="s">
        <v>92</v>
      </c>
      <c r="F41" s="30">
        <v>8.1431170000000002</v>
      </c>
      <c r="G41" s="15">
        <v>425</v>
      </c>
      <c r="H41" s="13">
        <v>3461</v>
      </c>
      <c r="I41" s="15" t="s">
        <v>123</v>
      </c>
      <c r="J41" s="11" t="s">
        <v>39</v>
      </c>
      <c r="K41" s="11" t="s">
        <v>22</v>
      </c>
      <c r="L41" s="15">
        <v>2026</v>
      </c>
      <c r="M41" s="14" t="s">
        <v>37</v>
      </c>
    </row>
    <row r="42" spans="1:13" x14ac:dyDescent="0.25">
      <c r="A42" s="11" t="s">
        <v>29</v>
      </c>
      <c r="B42" s="11" t="s">
        <v>30</v>
      </c>
      <c r="C42" s="11"/>
      <c r="D42" s="11" t="s">
        <v>31</v>
      </c>
      <c r="E42" s="11" t="s">
        <v>93</v>
      </c>
      <c r="F42" s="30">
        <v>11.076323</v>
      </c>
      <c r="G42" s="15">
        <v>425</v>
      </c>
      <c r="H42" s="13">
        <v>4707</v>
      </c>
      <c r="I42" s="15" t="s">
        <v>123</v>
      </c>
      <c r="J42" s="11" t="s">
        <v>39</v>
      </c>
      <c r="K42" s="11" t="s">
        <v>22</v>
      </c>
      <c r="L42" s="15">
        <v>2023</v>
      </c>
      <c r="M42" s="14" t="s">
        <v>37</v>
      </c>
    </row>
    <row r="43" spans="1:13" x14ac:dyDescent="0.25">
      <c r="A43" s="11" t="s">
        <v>17</v>
      </c>
      <c r="B43" s="11" t="s">
        <v>18</v>
      </c>
      <c r="C43" s="11"/>
      <c r="D43" s="11" t="s">
        <v>19</v>
      </c>
      <c r="E43" s="11" t="s">
        <v>26</v>
      </c>
      <c r="F43" s="30">
        <v>5.7034560000000001</v>
      </c>
      <c r="G43" s="15">
        <v>425</v>
      </c>
      <c r="H43" s="13">
        <v>2424</v>
      </c>
      <c r="I43" s="15" t="s">
        <v>122</v>
      </c>
      <c r="J43" s="11" t="s">
        <v>25</v>
      </c>
      <c r="K43" s="11" t="s">
        <v>22</v>
      </c>
      <c r="L43" s="15">
        <v>2025</v>
      </c>
      <c r="M43" s="14" t="s">
        <v>27</v>
      </c>
    </row>
    <row r="44" spans="1:13" x14ac:dyDescent="0.25">
      <c r="A44" s="11" t="s">
        <v>29</v>
      </c>
      <c r="B44" s="11" t="s">
        <v>30</v>
      </c>
      <c r="C44" s="11"/>
      <c r="D44" s="11" t="s">
        <v>31</v>
      </c>
      <c r="E44" s="11" t="s">
        <v>94</v>
      </c>
      <c r="F44" s="30">
        <v>16.987358</v>
      </c>
      <c r="G44" s="15">
        <v>425</v>
      </c>
      <c r="H44" s="13">
        <v>7220</v>
      </c>
      <c r="I44" s="15" t="s">
        <v>123</v>
      </c>
      <c r="J44" s="11" t="s">
        <v>99</v>
      </c>
      <c r="K44" s="11" t="s">
        <v>22</v>
      </c>
      <c r="L44" s="15">
        <v>2026</v>
      </c>
      <c r="M44" s="14" t="s">
        <v>37</v>
      </c>
    </row>
    <row r="45" spans="1:13" x14ac:dyDescent="0.25">
      <c r="A45" s="11" t="s">
        <v>29</v>
      </c>
      <c r="B45" s="11" t="s">
        <v>139</v>
      </c>
      <c r="C45" s="11"/>
      <c r="D45" s="11" t="s">
        <v>19</v>
      </c>
      <c r="E45" s="11" t="s">
        <v>96</v>
      </c>
      <c r="F45" s="30">
        <v>14.89442</v>
      </c>
      <c r="G45" s="15">
        <v>425</v>
      </c>
      <c r="H45" s="13">
        <v>6330</v>
      </c>
      <c r="I45" s="15" t="s">
        <v>124</v>
      </c>
      <c r="J45" s="11" t="s">
        <v>98</v>
      </c>
      <c r="K45" s="11" t="s">
        <v>22</v>
      </c>
      <c r="L45" s="15">
        <v>2027</v>
      </c>
      <c r="M45" s="14" t="s">
        <v>37</v>
      </c>
    </row>
    <row r="46" spans="1:13" x14ac:dyDescent="0.25">
      <c r="A46" s="11" t="s">
        <v>17</v>
      </c>
      <c r="B46" s="11" t="s">
        <v>18</v>
      </c>
      <c r="C46" s="11"/>
      <c r="D46" s="11" t="s">
        <v>19</v>
      </c>
      <c r="E46" s="11" t="s">
        <v>28</v>
      </c>
      <c r="F46" s="30">
        <v>4.6625249999999996</v>
      </c>
      <c r="G46" s="15">
        <v>425</v>
      </c>
      <c r="H46" s="13">
        <v>1982</v>
      </c>
      <c r="I46" s="15" t="s">
        <v>122</v>
      </c>
      <c r="J46" s="11" t="s">
        <v>25</v>
      </c>
      <c r="K46" s="11" t="s">
        <v>22</v>
      </c>
      <c r="L46" s="15">
        <v>2023</v>
      </c>
      <c r="M46" s="14" t="s">
        <v>27</v>
      </c>
    </row>
    <row r="47" spans="1:13" x14ac:dyDescent="0.25">
      <c r="A47" s="11" t="s">
        <v>29</v>
      </c>
      <c r="B47" s="11" t="s">
        <v>30</v>
      </c>
      <c r="C47" s="11"/>
      <c r="D47" s="11" t="s">
        <v>31</v>
      </c>
      <c r="E47" s="11" t="s">
        <v>100</v>
      </c>
      <c r="F47" s="30">
        <v>4.131113</v>
      </c>
      <c r="G47" s="15">
        <v>425</v>
      </c>
      <c r="H47" s="13">
        <v>1756</v>
      </c>
      <c r="I47" s="15" t="s">
        <v>76</v>
      </c>
      <c r="J47" s="11" t="s">
        <v>43</v>
      </c>
      <c r="K47" s="11" t="s">
        <v>22</v>
      </c>
      <c r="L47" s="15">
        <v>2024</v>
      </c>
      <c r="M47" s="14" t="s">
        <v>37</v>
      </c>
    </row>
    <row r="48" spans="1:13" x14ac:dyDescent="0.25">
      <c r="A48" s="11" t="s">
        <v>29</v>
      </c>
      <c r="B48" s="11" t="s">
        <v>30</v>
      </c>
      <c r="C48" s="11"/>
      <c r="D48" s="11" t="s">
        <v>31</v>
      </c>
      <c r="E48" s="11" t="s">
        <v>101</v>
      </c>
      <c r="F48" s="30">
        <v>9.7719369999999994</v>
      </c>
      <c r="G48" s="15">
        <v>425</v>
      </c>
      <c r="H48" s="13">
        <v>4153</v>
      </c>
      <c r="I48" s="15" t="s">
        <v>76</v>
      </c>
      <c r="J48" s="11" t="s">
        <v>43</v>
      </c>
      <c r="K48" s="11" t="s">
        <v>22</v>
      </c>
      <c r="L48" s="15">
        <v>2024</v>
      </c>
      <c r="M48" s="14" t="s">
        <v>37</v>
      </c>
    </row>
    <row r="49" spans="1:13" x14ac:dyDescent="0.25">
      <c r="A49" s="11" t="s">
        <v>29</v>
      </c>
      <c r="B49" s="11" t="s">
        <v>30</v>
      </c>
      <c r="C49" s="11"/>
      <c r="D49" s="11" t="s">
        <v>31</v>
      </c>
      <c r="E49" s="11" t="s">
        <v>102</v>
      </c>
      <c r="F49" s="30">
        <v>13.819457999999999</v>
      </c>
      <c r="G49" s="15">
        <v>425</v>
      </c>
      <c r="H49" s="13">
        <v>5873</v>
      </c>
      <c r="I49" s="15" t="s">
        <v>76</v>
      </c>
      <c r="J49" s="11" t="s">
        <v>43</v>
      </c>
      <c r="K49" s="11" t="s">
        <v>22</v>
      </c>
      <c r="L49" s="15">
        <v>2024</v>
      </c>
      <c r="M49" s="14" t="s">
        <v>37</v>
      </c>
    </row>
    <row r="50" spans="1:13" x14ac:dyDescent="0.25">
      <c r="A50" s="11" t="s">
        <v>29</v>
      </c>
      <c r="B50" s="11" t="s">
        <v>30</v>
      </c>
      <c r="C50" s="11"/>
      <c r="D50" s="11" t="s">
        <v>31</v>
      </c>
      <c r="E50" s="11" t="s">
        <v>103</v>
      </c>
      <c r="F50" s="30">
        <v>5.359788</v>
      </c>
      <c r="G50" s="15">
        <v>425</v>
      </c>
      <c r="H50" s="13">
        <v>2278</v>
      </c>
      <c r="I50" s="15" t="s">
        <v>76</v>
      </c>
      <c r="J50" s="11" t="s">
        <v>97</v>
      </c>
      <c r="K50" s="11" t="s">
        <v>22</v>
      </c>
      <c r="L50" s="15">
        <v>2024</v>
      </c>
      <c r="M50" s="14" t="s">
        <v>37</v>
      </c>
    </row>
    <row r="51" spans="1:13" x14ac:dyDescent="0.25">
      <c r="A51" s="11" t="s">
        <v>29</v>
      </c>
      <c r="B51" s="11" t="s">
        <v>30</v>
      </c>
      <c r="C51" s="11"/>
      <c r="D51" s="11" t="s">
        <v>31</v>
      </c>
      <c r="E51" s="11" t="s">
        <v>104</v>
      </c>
      <c r="F51" s="30">
        <v>21.798935</v>
      </c>
      <c r="G51" s="15">
        <v>425</v>
      </c>
      <c r="H51" s="13">
        <v>9265</v>
      </c>
      <c r="I51" s="15" t="s">
        <v>76</v>
      </c>
      <c r="J51" s="11" t="s">
        <v>97</v>
      </c>
      <c r="K51" s="11" t="s">
        <v>22</v>
      </c>
      <c r="L51" s="15">
        <v>2024</v>
      </c>
      <c r="M51" s="14" t="s">
        <v>37</v>
      </c>
    </row>
    <row r="52" spans="1:13" x14ac:dyDescent="0.25">
      <c r="A52" s="11" t="s">
        <v>29</v>
      </c>
      <c r="B52" s="11" t="s">
        <v>30</v>
      </c>
      <c r="C52" s="11"/>
      <c r="D52" s="11" t="s">
        <v>31</v>
      </c>
      <c r="E52" s="11" t="s">
        <v>105</v>
      </c>
      <c r="F52" s="30">
        <v>11.422518999999999</v>
      </c>
      <c r="G52" s="15">
        <v>425</v>
      </c>
      <c r="H52" s="13">
        <v>4855</v>
      </c>
      <c r="I52" s="15" t="s">
        <v>76</v>
      </c>
      <c r="J52" s="11" t="s">
        <v>97</v>
      </c>
      <c r="K52" s="11" t="s">
        <v>22</v>
      </c>
      <c r="L52" s="15">
        <v>2024</v>
      </c>
      <c r="M52" s="14" t="s">
        <v>37</v>
      </c>
    </row>
    <row r="53" spans="1:13" x14ac:dyDescent="0.25">
      <c r="A53" s="11" t="s">
        <v>29</v>
      </c>
      <c r="B53" s="11" t="s">
        <v>30</v>
      </c>
      <c r="C53" s="11"/>
      <c r="D53" s="11" t="s">
        <v>31</v>
      </c>
      <c r="E53" s="11" t="s">
        <v>106</v>
      </c>
      <c r="F53" s="30">
        <v>17.389485000000001</v>
      </c>
      <c r="G53" s="15">
        <v>425</v>
      </c>
      <c r="H53" s="13">
        <v>7391</v>
      </c>
      <c r="I53" s="15" t="s">
        <v>76</v>
      </c>
      <c r="J53" s="11" t="s">
        <v>97</v>
      </c>
      <c r="K53" s="11" t="s">
        <v>22</v>
      </c>
      <c r="L53" s="15">
        <v>2024</v>
      </c>
      <c r="M53" s="14" t="s">
        <v>37</v>
      </c>
    </row>
    <row r="54" spans="1:13" x14ac:dyDescent="0.25">
      <c r="A54" s="11" t="s">
        <v>29</v>
      </c>
      <c r="B54" s="11" t="s">
        <v>30</v>
      </c>
      <c r="C54" s="11"/>
      <c r="D54" s="11" t="s">
        <v>31</v>
      </c>
      <c r="E54" s="11" t="s">
        <v>107</v>
      </c>
      <c r="F54" s="30">
        <v>19.614533000000002</v>
      </c>
      <c r="G54" s="15">
        <v>425</v>
      </c>
      <c r="H54" s="13">
        <v>8336</v>
      </c>
      <c r="I54" s="15" t="s">
        <v>76</v>
      </c>
      <c r="J54" s="11" t="s">
        <v>97</v>
      </c>
      <c r="K54" s="11" t="s">
        <v>22</v>
      </c>
      <c r="L54" s="15">
        <v>2024</v>
      </c>
      <c r="M54" s="14" t="s">
        <v>37</v>
      </c>
    </row>
    <row r="55" spans="1:13" x14ac:dyDescent="0.25">
      <c r="A55" s="11" t="s">
        <v>29</v>
      </c>
      <c r="B55" s="11" t="s">
        <v>30</v>
      </c>
      <c r="C55" s="11"/>
      <c r="D55" s="11" t="s">
        <v>31</v>
      </c>
      <c r="E55" s="11" t="s">
        <v>108</v>
      </c>
      <c r="F55" s="30">
        <v>13.343094000000001</v>
      </c>
      <c r="G55" s="15">
        <v>425</v>
      </c>
      <c r="H55" s="13">
        <v>5671</v>
      </c>
      <c r="I55" s="15" t="s">
        <v>76</v>
      </c>
      <c r="J55" s="11" t="s">
        <v>97</v>
      </c>
      <c r="K55" s="11" t="s">
        <v>22</v>
      </c>
      <c r="L55" s="15">
        <v>2024</v>
      </c>
      <c r="M55" s="14" t="s">
        <v>37</v>
      </c>
    </row>
    <row r="56" spans="1:13" x14ac:dyDescent="0.25">
      <c r="A56" s="20" t="s">
        <v>17</v>
      </c>
      <c r="B56" s="20" t="s">
        <v>18</v>
      </c>
      <c r="C56" s="20"/>
      <c r="D56" s="20" t="s">
        <v>19</v>
      </c>
      <c r="E56" s="20" t="s">
        <v>33</v>
      </c>
      <c r="F56" s="22">
        <v>6.5206189999999999</v>
      </c>
      <c r="G56" s="23">
        <v>125</v>
      </c>
      <c r="H56" s="21">
        <v>815</v>
      </c>
      <c r="I56" s="23" t="s">
        <v>76</v>
      </c>
      <c r="J56" s="20" t="s">
        <v>25</v>
      </c>
      <c r="K56" s="20" t="s">
        <v>22</v>
      </c>
      <c r="L56" s="23">
        <v>2023</v>
      </c>
      <c r="M56" s="46" t="s">
        <v>27</v>
      </c>
    </row>
    <row r="57" spans="1:13" x14ac:dyDescent="0.25">
      <c r="A57" s="20" t="s">
        <v>17</v>
      </c>
      <c r="B57" s="20" t="s">
        <v>18</v>
      </c>
      <c r="C57" s="20"/>
      <c r="D57" s="20" t="s">
        <v>19</v>
      </c>
      <c r="E57" s="20" t="s">
        <v>35</v>
      </c>
      <c r="F57" s="22">
        <v>49.835206999999997</v>
      </c>
      <c r="G57" s="23">
        <v>125</v>
      </c>
      <c r="H57" s="21">
        <v>6229</v>
      </c>
      <c r="I57" s="23" t="s">
        <v>125</v>
      </c>
      <c r="J57" s="20" t="s">
        <v>36</v>
      </c>
      <c r="K57" s="20" t="s">
        <v>22</v>
      </c>
      <c r="L57" s="23">
        <v>2023</v>
      </c>
      <c r="M57" s="46" t="s">
        <v>23</v>
      </c>
    </row>
    <row r="58" spans="1:13" x14ac:dyDescent="0.25">
      <c r="A58" s="11" t="s">
        <v>29</v>
      </c>
      <c r="B58" s="11" t="s">
        <v>30</v>
      </c>
      <c r="C58" s="11"/>
      <c r="D58" s="11" t="s">
        <v>31</v>
      </c>
      <c r="E58" s="11" t="s">
        <v>38</v>
      </c>
      <c r="F58" s="30">
        <v>34.283423999999997</v>
      </c>
      <c r="G58" s="15">
        <v>425</v>
      </c>
      <c r="H58" s="13">
        <v>14570</v>
      </c>
      <c r="I58" s="15" t="s">
        <v>123</v>
      </c>
      <c r="J58" s="11" t="s">
        <v>126</v>
      </c>
      <c r="K58" s="11" t="s">
        <v>22</v>
      </c>
      <c r="L58" s="15">
        <v>2027</v>
      </c>
      <c r="M58" s="14" t="s">
        <v>23</v>
      </c>
    </row>
    <row r="59" spans="1:13" x14ac:dyDescent="0.25">
      <c r="A59" s="11" t="s">
        <v>29</v>
      </c>
      <c r="B59" s="11" t="s">
        <v>30</v>
      </c>
      <c r="C59" s="11"/>
      <c r="D59" s="11" t="s">
        <v>31</v>
      </c>
      <c r="E59" s="11" t="s">
        <v>40</v>
      </c>
      <c r="F59" s="30">
        <v>28.498450999999999</v>
      </c>
      <c r="G59" s="15">
        <v>425</v>
      </c>
      <c r="H59" s="13">
        <v>12112</v>
      </c>
      <c r="I59" s="15" t="s">
        <v>123</v>
      </c>
      <c r="J59" s="11" t="s">
        <v>39</v>
      </c>
      <c r="K59" s="11" t="s">
        <v>22</v>
      </c>
      <c r="L59" s="15">
        <v>2027</v>
      </c>
      <c r="M59" s="14" t="s">
        <v>23</v>
      </c>
    </row>
    <row r="60" spans="1:13" x14ac:dyDescent="0.25">
      <c r="A60" s="11" t="s">
        <v>29</v>
      </c>
      <c r="B60" s="11" t="s">
        <v>30</v>
      </c>
      <c r="C60" s="11"/>
      <c r="D60" s="11" t="s">
        <v>31</v>
      </c>
      <c r="E60" s="11" t="s">
        <v>42</v>
      </c>
      <c r="F60" s="30">
        <v>33.334473000000003</v>
      </c>
      <c r="G60" s="15">
        <v>425</v>
      </c>
      <c r="H60" s="13">
        <v>14167</v>
      </c>
      <c r="I60" s="15" t="s">
        <v>123</v>
      </c>
      <c r="J60" s="11" t="s">
        <v>41</v>
      </c>
      <c r="K60" s="11" t="s">
        <v>22</v>
      </c>
      <c r="L60" s="15">
        <v>2023</v>
      </c>
      <c r="M60" s="14" t="s">
        <v>27</v>
      </c>
    </row>
    <row r="61" spans="1:13" x14ac:dyDescent="0.25">
      <c r="A61" s="11" t="s">
        <v>17</v>
      </c>
      <c r="B61" s="11" t="s">
        <v>18</v>
      </c>
      <c r="C61" s="11"/>
      <c r="D61" s="11" t="s">
        <v>19</v>
      </c>
      <c r="E61" s="11" t="s">
        <v>44</v>
      </c>
      <c r="F61" s="30">
        <v>1.6944159999999999</v>
      </c>
      <c r="G61" s="15">
        <v>425</v>
      </c>
      <c r="H61" s="13">
        <v>720</v>
      </c>
      <c r="I61" s="15" t="s">
        <v>122</v>
      </c>
      <c r="J61" s="11" t="s">
        <v>25</v>
      </c>
      <c r="K61" s="11" t="s">
        <v>22</v>
      </c>
      <c r="L61" s="15">
        <v>2025</v>
      </c>
      <c r="M61" s="14" t="s">
        <v>23</v>
      </c>
    </row>
    <row r="62" spans="1:13" x14ac:dyDescent="0.25">
      <c r="A62" s="11" t="s">
        <v>17</v>
      </c>
      <c r="B62" s="11" t="s">
        <v>18</v>
      </c>
      <c r="C62" s="11"/>
      <c r="D62" s="11" t="s">
        <v>19</v>
      </c>
      <c r="E62" s="11" t="s">
        <v>45</v>
      </c>
      <c r="F62" s="30">
        <v>3.770635</v>
      </c>
      <c r="G62" s="15">
        <v>425</v>
      </c>
      <c r="H62" s="13">
        <v>1603</v>
      </c>
      <c r="I62" s="15" t="s">
        <v>122</v>
      </c>
      <c r="J62" s="11" t="s">
        <v>25</v>
      </c>
      <c r="K62" s="11" t="s">
        <v>22</v>
      </c>
      <c r="L62" s="15">
        <v>2025</v>
      </c>
      <c r="M62" s="14" t="s">
        <v>23</v>
      </c>
    </row>
    <row r="63" spans="1:13" x14ac:dyDescent="0.25">
      <c r="A63" s="11" t="s">
        <v>17</v>
      </c>
      <c r="B63" s="11" t="s">
        <v>18</v>
      </c>
      <c r="C63" s="11"/>
      <c r="D63" s="11" t="s">
        <v>19</v>
      </c>
      <c r="E63" s="11" t="s">
        <v>46</v>
      </c>
      <c r="F63" s="30">
        <v>1.22662</v>
      </c>
      <c r="G63" s="15">
        <v>425</v>
      </c>
      <c r="H63" s="13">
        <v>521</v>
      </c>
      <c r="I63" s="15" t="s">
        <v>122</v>
      </c>
      <c r="J63" s="11" t="s">
        <v>25</v>
      </c>
      <c r="K63" s="11" t="s">
        <v>22</v>
      </c>
      <c r="L63" s="15">
        <v>2025</v>
      </c>
      <c r="M63" s="14" t="s">
        <v>23</v>
      </c>
    </row>
    <row r="64" spans="1:13" x14ac:dyDescent="0.25">
      <c r="A64" s="11" t="s">
        <v>17</v>
      </c>
      <c r="B64" s="11" t="s">
        <v>18</v>
      </c>
      <c r="C64" s="11"/>
      <c r="D64" s="11" t="s">
        <v>19</v>
      </c>
      <c r="E64" s="11" t="s">
        <v>47</v>
      </c>
      <c r="F64" s="30">
        <v>3.0298389999999999</v>
      </c>
      <c r="G64" s="15">
        <v>425</v>
      </c>
      <c r="H64" s="13">
        <v>1288</v>
      </c>
      <c r="I64" s="15" t="s">
        <v>122</v>
      </c>
      <c r="J64" s="11" t="s">
        <v>25</v>
      </c>
      <c r="K64" s="11" t="s">
        <v>22</v>
      </c>
      <c r="L64" s="15">
        <v>2025</v>
      </c>
      <c r="M64" s="14" t="s">
        <v>23</v>
      </c>
    </row>
    <row r="65" spans="1:17" x14ac:dyDescent="0.25">
      <c r="A65" s="20" t="s">
        <v>17</v>
      </c>
      <c r="B65" s="20" t="s">
        <v>18</v>
      </c>
      <c r="C65" s="20"/>
      <c r="D65" s="20" t="s">
        <v>19</v>
      </c>
      <c r="E65" s="20" t="s">
        <v>48</v>
      </c>
      <c r="F65" s="22">
        <v>15.242321</v>
      </c>
      <c r="G65" s="23">
        <v>125</v>
      </c>
      <c r="H65" s="21">
        <v>1905</v>
      </c>
      <c r="I65" s="23" t="s">
        <v>127</v>
      </c>
      <c r="J65" s="20" t="s">
        <v>34</v>
      </c>
      <c r="K65" s="20" t="s">
        <v>22</v>
      </c>
      <c r="L65" s="23">
        <v>2024</v>
      </c>
      <c r="M65" s="46" t="s">
        <v>37</v>
      </c>
    </row>
    <row r="66" spans="1:17" x14ac:dyDescent="0.25">
      <c r="A66" s="20" t="s">
        <v>17</v>
      </c>
      <c r="B66" s="20" t="s">
        <v>18</v>
      </c>
      <c r="C66" s="20"/>
      <c r="D66" s="20" t="s">
        <v>19</v>
      </c>
      <c r="E66" s="20" t="s">
        <v>49</v>
      </c>
      <c r="F66" s="22">
        <v>20.926335999999999</v>
      </c>
      <c r="G66" s="23">
        <v>125</v>
      </c>
      <c r="H66" s="21">
        <v>2616</v>
      </c>
      <c r="I66" s="23" t="s">
        <v>127</v>
      </c>
      <c r="J66" s="20" t="s">
        <v>34</v>
      </c>
      <c r="K66" s="20" t="s">
        <v>22</v>
      </c>
      <c r="L66" s="23">
        <v>2024</v>
      </c>
      <c r="M66" s="46" t="s">
        <v>37</v>
      </c>
    </row>
    <row r="67" spans="1:17" x14ac:dyDescent="0.25">
      <c r="A67" s="20" t="s">
        <v>17</v>
      </c>
      <c r="B67" s="20" t="s">
        <v>18</v>
      </c>
      <c r="C67" s="20"/>
      <c r="D67" s="20" t="s">
        <v>19</v>
      </c>
      <c r="E67" s="20" t="s">
        <v>50</v>
      </c>
      <c r="F67" s="22">
        <v>12.434234999999999</v>
      </c>
      <c r="G67" s="23">
        <v>125</v>
      </c>
      <c r="H67" s="21">
        <v>1554</v>
      </c>
      <c r="I67" s="23" t="s">
        <v>127</v>
      </c>
      <c r="J67" s="20" t="s">
        <v>34</v>
      </c>
      <c r="K67" s="20" t="s">
        <v>22</v>
      </c>
      <c r="L67" s="23">
        <v>2024</v>
      </c>
      <c r="M67" s="46" t="s">
        <v>37</v>
      </c>
      <c r="Q67" s="41"/>
    </row>
    <row r="68" spans="1:17" x14ac:dyDescent="0.25">
      <c r="A68" s="20" t="s">
        <v>17</v>
      </c>
      <c r="B68" s="20" t="s">
        <v>18</v>
      </c>
      <c r="C68" s="20"/>
      <c r="D68" s="20" t="s">
        <v>19</v>
      </c>
      <c r="E68" s="20" t="s">
        <v>73</v>
      </c>
      <c r="F68" s="22">
        <v>10.534883000000001</v>
      </c>
      <c r="G68" s="23">
        <v>125</v>
      </c>
      <c r="H68" s="21">
        <v>1317</v>
      </c>
      <c r="I68" s="23" t="s">
        <v>127</v>
      </c>
      <c r="J68" s="20" t="s">
        <v>34</v>
      </c>
      <c r="K68" s="20" t="s">
        <v>22</v>
      </c>
      <c r="L68" s="23">
        <v>2024</v>
      </c>
      <c r="M68" s="46" t="s">
        <v>37</v>
      </c>
    </row>
    <row r="69" spans="1:17" x14ac:dyDescent="0.25">
      <c r="A69" s="11" t="s">
        <v>29</v>
      </c>
      <c r="B69" s="11" t="s">
        <v>30</v>
      </c>
      <c r="C69" s="11"/>
      <c r="D69" s="11" t="s">
        <v>31</v>
      </c>
      <c r="E69" s="11" t="s">
        <v>88</v>
      </c>
      <c r="F69" s="30">
        <v>39.002875000000003</v>
      </c>
      <c r="G69" s="15">
        <v>425</v>
      </c>
      <c r="H69" s="13">
        <v>16576</v>
      </c>
      <c r="I69" s="15" t="s">
        <v>76</v>
      </c>
      <c r="J69" s="11" t="s">
        <v>32</v>
      </c>
      <c r="K69" s="11" t="s">
        <v>22</v>
      </c>
      <c r="L69" s="15">
        <v>2023</v>
      </c>
      <c r="M69" s="14" t="s">
        <v>37</v>
      </c>
    </row>
    <row r="70" spans="1:17" x14ac:dyDescent="0.25">
      <c r="A70" s="11" t="s">
        <v>29</v>
      </c>
      <c r="B70" s="11" t="s">
        <v>30</v>
      </c>
      <c r="C70" s="11"/>
      <c r="D70" s="11" t="s">
        <v>31</v>
      </c>
      <c r="E70" s="11" t="s">
        <v>85</v>
      </c>
      <c r="F70" s="30">
        <v>30.298812000000002</v>
      </c>
      <c r="G70" s="15">
        <v>425</v>
      </c>
      <c r="H70" s="13">
        <v>12877</v>
      </c>
      <c r="I70" s="15" t="s">
        <v>76</v>
      </c>
      <c r="J70" s="11" t="s">
        <v>32</v>
      </c>
      <c r="K70" s="11" t="s">
        <v>22</v>
      </c>
      <c r="L70" s="15">
        <v>2023</v>
      </c>
      <c r="M70" s="14" t="s">
        <v>37</v>
      </c>
    </row>
    <row r="71" spans="1:17" x14ac:dyDescent="0.25">
      <c r="A71" s="11" t="s">
        <v>29</v>
      </c>
      <c r="B71" s="11" t="s">
        <v>30</v>
      </c>
      <c r="C71" s="11"/>
      <c r="D71" s="11" t="s">
        <v>31</v>
      </c>
      <c r="E71" s="11" t="s">
        <v>128</v>
      </c>
      <c r="F71" s="30">
        <v>13.300485999999999</v>
      </c>
      <c r="G71" s="15">
        <v>425</v>
      </c>
      <c r="H71" s="13">
        <v>5653</v>
      </c>
      <c r="I71" s="15" t="s">
        <v>76</v>
      </c>
      <c r="J71" s="11" t="s">
        <v>32</v>
      </c>
      <c r="K71" s="11" t="s">
        <v>22</v>
      </c>
      <c r="L71" s="15">
        <v>2023</v>
      </c>
      <c r="M71" s="14" t="s">
        <v>37</v>
      </c>
    </row>
    <row r="72" spans="1:17" x14ac:dyDescent="0.25">
      <c r="A72" s="11" t="s">
        <v>29</v>
      </c>
      <c r="B72" s="11" t="s">
        <v>30</v>
      </c>
      <c r="C72" s="11"/>
      <c r="D72" s="11" t="s">
        <v>31</v>
      </c>
      <c r="E72" s="11" t="s">
        <v>129</v>
      </c>
      <c r="F72" s="30">
        <v>4.4297800000000001</v>
      </c>
      <c r="G72" s="15">
        <v>425</v>
      </c>
      <c r="H72" s="13">
        <v>1883</v>
      </c>
      <c r="I72" s="15" t="s">
        <v>76</v>
      </c>
      <c r="J72" s="11" t="s">
        <v>32</v>
      </c>
      <c r="K72" s="11" t="s">
        <v>22</v>
      </c>
      <c r="L72" s="15">
        <v>2023</v>
      </c>
      <c r="M72" s="14" t="s">
        <v>37</v>
      </c>
    </row>
    <row r="73" spans="1:17" x14ac:dyDescent="0.25">
      <c r="A73" s="11" t="s">
        <v>17</v>
      </c>
      <c r="B73" s="11" t="s">
        <v>18</v>
      </c>
      <c r="C73" s="11"/>
      <c r="D73" s="11" t="s">
        <v>19</v>
      </c>
      <c r="E73" s="11" t="s">
        <v>130</v>
      </c>
      <c r="F73" s="30">
        <v>33.676958999999997</v>
      </c>
      <c r="G73" s="15">
        <v>425</v>
      </c>
      <c r="H73" s="13">
        <v>14313</v>
      </c>
      <c r="I73" s="15" t="s">
        <v>120</v>
      </c>
      <c r="J73" s="11" t="s">
        <v>131</v>
      </c>
      <c r="K73" s="11" t="s">
        <v>22</v>
      </c>
      <c r="L73" s="15">
        <v>2026</v>
      </c>
      <c r="M73" s="14" t="s">
        <v>37</v>
      </c>
    </row>
    <row r="74" spans="1:17" ht="15.75" thickBot="1" x14ac:dyDescent="0.3">
      <c r="A74" s="11" t="s">
        <v>17</v>
      </c>
      <c r="B74" s="11" t="s">
        <v>18</v>
      </c>
      <c r="C74" s="11"/>
      <c r="D74" s="11" t="s">
        <v>19</v>
      </c>
      <c r="E74" s="11" t="s">
        <v>132</v>
      </c>
      <c r="F74" s="30">
        <v>14.409012000000001</v>
      </c>
      <c r="G74" s="15">
        <v>425</v>
      </c>
      <c r="H74" s="47">
        <v>6124</v>
      </c>
      <c r="I74" s="15" t="s">
        <v>120</v>
      </c>
      <c r="J74" s="11" t="s">
        <v>131</v>
      </c>
      <c r="K74" s="15" t="s">
        <v>22</v>
      </c>
      <c r="L74" s="15">
        <v>2023</v>
      </c>
      <c r="M74" s="14" t="s">
        <v>37</v>
      </c>
    </row>
    <row r="75" spans="1:17" x14ac:dyDescent="0.25">
      <c r="A75" s="17"/>
      <c r="B75" s="17"/>
      <c r="C75" s="17"/>
      <c r="D75" s="17"/>
      <c r="E75" s="17"/>
      <c r="F75" s="38" t="s">
        <v>51</v>
      </c>
      <c r="G75" s="38"/>
      <c r="H75" s="49">
        <f>SUM(H5:H74)</f>
        <v>410456</v>
      </c>
      <c r="I75" s="17"/>
      <c r="J75" s="17"/>
      <c r="K75" s="52" t="s">
        <v>52</v>
      </c>
      <c r="L75" s="52" t="s">
        <v>53</v>
      </c>
      <c r="M75" s="17"/>
    </row>
    <row r="76" spans="1:17" x14ac:dyDescent="0.25">
      <c r="D76" s="3"/>
      <c r="E76" s="3"/>
      <c r="F76" s="3"/>
      <c r="G76" s="3"/>
      <c r="H76" s="48">
        <f>SUMIF(D5:D74,J76,H5:H74)</f>
        <v>329665</v>
      </c>
      <c r="I76" s="50" t="s">
        <v>29</v>
      </c>
      <c r="J76" s="55" t="s">
        <v>31</v>
      </c>
      <c r="K76" s="52">
        <f>182100+(28891*5)</f>
        <v>326555</v>
      </c>
      <c r="L76" s="53">
        <f>H76/K76</f>
        <v>1.0095236637013674</v>
      </c>
      <c r="M76" s="37" t="s">
        <v>133</v>
      </c>
    </row>
    <row r="77" spans="1:17" x14ac:dyDescent="0.25">
      <c r="D77" s="3"/>
      <c r="E77" s="3"/>
      <c r="F77" s="3"/>
      <c r="G77" s="3"/>
      <c r="H77" s="48">
        <f>+H45</f>
        <v>6330</v>
      </c>
      <c r="I77" s="50" t="s">
        <v>17</v>
      </c>
      <c r="J77" s="55" t="s">
        <v>54</v>
      </c>
      <c r="K77" s="52">
        <v>4650</v>
      </c>
      <c r="L77" s="54">
        <f>H77/K77</f>
        <v>1.3612903225806452</v>
      </c>
      <c r="M77" s="45" t="s">
        <v>140</v>
      </c>
    </row>
    <row r="78" spans="1:17" x14ac:dyDescent="0.25">
      <c r="D78" s="3"/>
      <c r="E78" s="3"/>
      <c r="F78" s="3"/>
      <c r="G78" s="3"/>
      <c r="H78" s="48">
        <f>SUMIF(D5:D74,J78,H5:H74)</f>
        <v>80791</v>
      </c>
      <c r="I78" s="50" t="s">
        <v>17</v>
      </c>
      <c r="J78" s="51" t="s">
        <v>19</v>
      </c>
      <c r="K78" s="52">
        <v>14554</v>
      </c>
      <c r="L78" s="54">
        <f>H78/K78</f>
        <v>5.5511199670193765</v>
      </c>
      <c r="M78" s="37"/>
    </row>
    <row r="79" spans="1:17" x14ac:dyDescent="0.25"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7" x14ac:dyDescent="0.25">
      <c r="D80" s="3"/>
      <c r="E80" s="3"/>
      <c r="F80" s="3"/>
      <c r="G80" s="3"/>
      <c r="H80" s="24" t="s">
        <v>54</v>
      </c>
      <c r="I80" s="24" t="s">
        <v>31</v>
      </c>
      <c r="J80" s="24" t="s">
        <v>19</v>
      </c>
      <c r="K80" s="3"/>
      <c r="L80" s="18" t="s">
        <v>64</v>
      </c>
      <c r="M80" s="3"/>
    </row>
    <row r="81" spans="4:13" x14ac:dyDescent="0.25">
      <c r="D81" s="3"/>
      <c r="E81" s="3"/>
      <c r="F81" s="3"/>
      <c r="G81" s="3"/>
      <c r="H81" s="25">
        <f>SUMIFS($H$5:$H$74,$L$5:$L$74,$K81,$D$5:$D$74,H$80)</f>
        <v>0</v>
      </c>
      <c r="I81" s="25">
        <f>SUMIFS($H$5:$H$74,$L$5:$L$74,$K81,$D$5:$D$74,I$80)</f>
        <v>0</v>
      </c>
      <c r="J81" s="25">
        <f>SUMIFS($H$5:$H$74,$L$5:$L$74,$K81,$D$5:$D$74,J$80)</f>
        <v>0</v>
      </c>
      <c r="K81" s="26">
        <v>2022</v>
      </c>
      <c r="L81" s="19">
        <f>SUMIF(L$5:L$74,K81,H$5:H$74)</f>
        <v>0</v>
      </c>
      <c r="M81" s="3"/>
    </row>
    <row r="82" spans="4:13" x14ac:dyDescent="0.25">
      <c r="D82" s="3"/>
      <c r="E82" s="3"/>
      <c r="F82" s="3"/>
      <c r="G82" s="3"/>
      <c r="H82" s="27">
        <f>SUMIFS($H$5:$H$74,$L$5:$L$74,$K82,$D$5:$D$74,H$80)</f>
        <v>0</v>
      </c>
      <c r="I82" s="27">
        <f>SUMIFS($H$5:$H$74,$L$5:$L$74,$K82,$D$5:$D$74,I$80)</f>
        <v>198897</v>
      </c>
      <c r="J82" s="27">
        <f>SUMIFS($H$5:$H$74,$L$5:$L$74,$K82,$D$5:$D$74,J$80)</f>
        <v>17219</v>
      </c>
      <c r="K82" s="28">
        <v>2023</v>
      </c>
      <c r="L82" s="39">
        <f>SUMIF(L$5:L$74,K82,H$5:H$74)</f>
        <v>216116</v>
      </c>
      <c r="M82" s="29" t="s">
        <v>95</v>
      </c>
    </row>
    <row r="83" spans="4:13" x14ac:dyDescent="0.25">
      <c r="D83" s="3"/>
      <c r="E83" s="3"/>
      <c r="F83" s="3"/>
      <c r="G83" s="3"/>
      <c r="H83" s="25">
        <f>SUMIFS($H$5:$H$74,$L$5:$L$74,$K83,$D$5:$D$74,H$80)</f>
        <v>0</v>
      </c>
      <c r="I83" s="25">
        <f>SUMIFS($H$5:$H$74,$L$5:$L$74,$K83,$D$5:$D$74,I$80)</f>
        <v>62702</v>
      </c>
      <c r="J83" s="25">
        <f>SUMIFS($H$5:$H$74,$L$5:$L$74,$K83,$D$5:$D$74,J$80)</f>
        <v>15760</v>
      </c>
      <c r="K83" s="26">
        <v>2024</v>
      </c>
      <c r="L83" s="19">
        <f>SUMIF(L$5:L$74,K83,H$5:H$74)</f>
        <v>78462</v>
      </c>
      <c r="M83" s="3"/>
    </row>
    <row r="84" spans="4:13" x14ac:dyDescent="0.25">
      <c r="D84" s="3"/>
      <c r="E84" s="3"/>
      <c r="F84" s="3"/>
      <c r="G84" s="3"/>
      <c r="H84" s="25">
        <f>SUMIFS($H$5:$H$74,$L$5:$L$74,$K84,$D$5:$D$74,H$80)</f>
        <v>0</v>
      </c>
      <c r="I84" s="25">
        <f>SUMIFS($H$5:$H$74,$L$5:$L$74,$K84,$D$5:$D$74,I$80)</f>
        <v>21575</v>
      </c>
      <c r="J84" s="25">
        <f>SUMIFS($H$5:$H$74,$L$5:$L$74,$K84,$D$5:$D$74,J$80)</f>
        <v>16191</v>
      </c>
      <c r="K84" s="26">
        <v>2025</v>
      </c>
      <c r="L84" s="19">
        <f>SUMIF(L$5:L$74,K84,H$5:H$74)</f>
        <v>37766</v>
      </c>
      <c r="M84" s="3"/>
    </row>
    <row r="85" spans="4:13" x14ac:dyDescent="0.25">
      <c r="D85" s="3"/>
      <c r="E85" s="3"/>
      <c r="F85" s="3"/>
      <c r="G85" s="3"/>
      <c r="H85" s="25">
        <f>SUMIFS($H$5:$H$74,$L$5:$L$74,$K85,$D$5:$D$74,H$80)</f>
        <v>0</v>
      </c>
      <c r="I85" s="25">
        <f>SUMIFS($H$5:$H$74,$L$5:$L$74,$K85,$D$5:$D$74,I$80)</f>
        <v>19809</v>
      </c>
      <c r="J85" s="25">
        <f>SUMIFS($H$5:$H$74,$L$5:$L$74,$K85,$D$5:$D$74,J$80)</f>
        <v>16501</v>
      </c>
      <c r="K85" s="26">
        <v>2026</v>
      </c>
      <c r="L85" s="19">
        <f>SUMIF(L$5:L$74,K85,H$5:H$74)</f>
        <v>36310</v>
      </c>
      <c r="M85" s="3"/>
    </row>
    <row r="86" spans="4:13" x14ac:dyDescent="0.25">
      <c r="D86" s="3"/>
      <c r="E86" s="3"/>
      <c r="F86" s="3"/>
      <c r="G86" s="3"/>
      <c r="H86" s="25">
        <f>SUMIFS($H$5:$H$74,$L$5:$L$74,$K86,$D$5:$D$74,H$80)</f>
        <v>0</v>
      </c>
      <c r="I86" s="25">
        <f>SUMIFS($H$5:$H$74,$L$5:$L$74,$K86,$D$5:$D$74,I$80)</f>
        <v>26682</v>
      </c>
      <c r="J86" s="25">
        <f>SUMIFS($H$5:$H$74,$L$5:$L$74,$K86,$D$5:$D$74,J$80)</f>
        <v>15120</v>
      </c>
      <c r="K86" s="26">
        <v>2027</v>
      </c>
      <c r="L86" s="19">
        <f>SUMIF(L$5:L$74,K86,H$5:H$74)</f>
        <v>41802</v>
      </c>
      <c r="M86" s="3"/>
    </row>
    <row r="87" spans="4:13" x14ac:dyDescent="0.25">
      <c r="D87" s="3"/>
      <c r="E87" s="3"/>
      <c r="F87" s="3"/>
      <c r="G87" s="3"/>
      <c r="H87" s="35"/>
      <c r="I87" s="36">
        <f>SUM(I80:I86)</f>
        <v>329665</v>
      </c>
      <c r="J87" s="36">
        <f>SUM(J81:J86)</f>
        <v>80791</v>
      </c>
      <c r="K87" s="35"/>
      <c r="L87" s="36">
        <f>SUM(L80:L86)</f>
        <v>410456</v>
      </c>
      <c r="M87" s="3"/>
    </row>
    <row r="88" spans="4:13" x14ac:dyDescent="0.25">
      <c r="F88" s="40"/>
    </row>
    <row r="89" spans="4:13" x14ac:dyDescent="0.25">
      <c r="F89" s="40"/>
    </row>
  </sheetData>
  <autoFilter ref="A4:M78"/>
  <mergeCells count="1">
    <mergeCell ref="F75:G75"/>
  </mergeCells>
  <phoneticPr fontId="14" type="noConversion"/>
  <pageMargins left="0.7" right="0.7" top="0.75" bottom="0.75" header="0.3" footer="0.3"/>
  <pageSetup paperSize="17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2021-25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2022-10-26T15:37:45Z</cp:lastPrinted>
  <dcterms:created xsi:type="dcterms:W3CDTF">2019-11-01T18:40:27Z</dcterms:created>
  <dcterms:modified xsi:type="dcterms:W3CDTF">2022-10-31T00:20:30Z</dcterms:modified>
</cp:coreProperties>
</file>